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2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<sst xmlns="http://schemas.openxmlformats.org/spreadsheetml/2006/main" count="65" uniqueCount="35">
  <si>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</si>
  <si>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</si>
  <si>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</si>
  <si>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</si>
  <si>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</si>
  <si>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</si>
  <si>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</si>
  <si>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</si>
  <si>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</si>
  <si>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</si>
  <si>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</si>
  <si>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</si>
  <si>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</si>
  <si>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</si>
  <si>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</si>
  <si>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</si>
  <si>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</si>
  <si>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</si>
  <si>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</si>
  <si>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</si>
  <si>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</si>
  <si>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</si>
  <si>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</si>
  <si>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</si>
  <si>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</si>
  <si>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</si>
  <si>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</si>
  <si>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</si>
  <si>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</si>
  <si>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</si>
  <si>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</si>
  <si>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</si>
  <si>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</si>
  <si>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r>
      <rPr>
        <b/>
        <sz val="10"/>
        <rFont val="Arial Cyr"/>
        <family val="0"/>
      </rPr>
      <t>Главный внештатный специалист 
по дерматовенерологии  и косметологии
Депздрава Югры</t>
    </r>
    <r>
      <rPr>
        <b/>
        <sz val="11"/>
        <rFont val="Arial Cyr"/>
        <family val="0"/>
      </rPr>
      <t xml:space="preserve">
</t>
    </r>
  </si>
  <si>
    <t>заболеваемости ИППП по Ханты-Мансийскому автономному округу-Югре                           за январь - декабрь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</si>
</sst>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00390625" style="0" customWidth="1"/>
    <col min="8" max="8" width="7.6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" hidden="1"/>
    <row r="3" spans="1:20" ht="135.75" customHeight="1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5.75" customHeight="1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41" t="s">
        <v>34</v>
      </c>
      <c r="B5" s="42"/>
      <c r="C5" s="42"/>
      <c r="D5" s="42"/>
      <c r="E5" s="42"/>
      <c r="F5" s="42"/>
      <c r="G5" s="43"/>
      <c r="H5" s="43"/>
      <c r="I5" s="43"/>
      <c r="J5" s="43"/>
      <c r="K5" s="44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0" t="s">
        <v>25</v>
      </c>
      <c r="B6" s="38" t="s">
        <v>30</v>
      </c>
      <c r="C6" s="38"/>
      <c r="D6" s="38"/>
      <c r="E6" s="38"/>
      <c r="F6" s="33"/>
      <c r="G6" s="38" t="s">
        <v>31</v>
      </c>
      <c r="H6" s="38"/>
      <c r="I6" s="38"/>
      <c r="J6" s="38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1"/>
      <c r="B7" s="38">
        <v>2016</v>
      </c>
      <c r="C7" s="38"/>
      <c r="D7" s="38">
        <v>2017</v>
      </c>
      <c r="E7" s="38"/>
      <c r="F7" s="33"/>
      <c r="G7" s="38">
        <v>2016</v>
      </c>
      <c r="H7" s="38"/>
      <c r="I7" s="38">
        <v>2017</v>
      </c>
      <c r="J7" s="38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51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106</v>
      </c>
      <c r="C9" s="31">
        <f>ROUND($B9*100000/'численность населения'!$B3,1)</f>
        <v>112.3</v>
      </c>
      <c r="D9" s="28">
        <v>90</v>
      </c>
      <c r="E9" s="31">
        <f>ROUND($D9*100000/'численность населения'!$C3,1)</f>
        <v>93.6</v>
      </c>
      <c r="F9" s="36">
        <f>(E9-C9)*100/C9</f>
        <v>-16.651825467497776</v>
      </c>
      <c r="G9" s="28">
        <v>131</v>
      </c>
      <c r="H9" s="31">
        <f>($G9*100000)/'численность населения'!$B3</f>
        <v>138.73738390010908</v>
      </c>
      <c r="I9" s="28">
        <v>149</v>
      </c>
      <c r="J9" s="31">
        <f>($I9*100000)/'численность населения'!$C3</f>
        <v>154.97425763170213</v>
      </c>
      <c r="K9" s="36">
        <f>(J9-H9)*100/H9</f>
        <v>11.703315483650464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34</v>
      </c>
      <c r="C10" s="31">
        <f>ROUND($B10*100000/'численность населения'!$B4,1)</f>
        <v>84.7</v>
      </c>
      <c r="D10" s="28">
        <v>38</v>
      </c>
      <c r="E10" s="31">
        <f>ROUND($D10*100000/'численность населения'!$C4,1)</f>
        <v>94</v>
      </c>
      <c r="F10" s="36">
        <f aca="true" t="shared" si="0" ref="F10:F31">(E10-C10)*100/C10</f>
        <v>10.979929161747341</v>
      </c>
      <c r="G10" s="28">
        <v>19</v>
      </c>
      <c r="H10" s="31">
        <f>($G10*100000)/'численность населения'!$B4</f>
        <v>47.34966481421487</v>
      </c>
      <c r="I10" s="28">
        <v>34</v>
      </c>
      <c r="J10" s="31">
        <f>($I10*100000)/'численность населения'!$C4</f>
        <v>84.1188549939385</v>
      </c>
      <c r="K10" s="36">
        <f aca="true" t="shared" si="1" ref="K10:K31">(J10-H10)*100/H10</f>
        <v>77.65459443904052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" customHeight="1">
      <c r="A11" s="30" t="s">
        <v>3</v>
      </c>
      <c r="B11" s="28">
        <v>23</v>
      </c>
      <c r="C11" s="31">
        <f>ROUND($B11*100000/'численность населения'!$B5,1)</f>
        <v>41</v>
      </c>
      <c r="D11" s="28">
        <v>21</v>
      </c>
      <c r="E11" s="31">
        <f>ROUND($D11*100000/'численность населения'!$C5,1)</f>
        <v>37.5</v>
      </c>
      <c r="F11" s="36">
        <f t="shared" si="0"/>
        <v>-8.536585365853659</v>
      </c>
      <c r="G11" s="28">
        <v>29</v>
      </c>
      <c r="H11" s="31">
        <f>($G11*100000)/'численность населения'!$B5</f>
        <v>51.74690410763356</v>
      </c>
      <c r="I11" s="28">
        <v>29</v>
      </c>
      <c r="J11" s="31">
        <f>($I11*100000)/'численность населения'!$C5</f>
        <v>51.80514121366941</v>
      </c>
      <c r="K11" s="36">
        <f t="shared" si="1"/>
        <v>0.11254220332623896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30" t="s">
        <v>4</v>
      </c>
      <c r="B12" s="28">
        <v>25</v>
      </c>
      <c r="C12" s="31">
        <f>ROUND($B12*100000/'численность населения'!$B6,1)</f>
        <v>58.1</v>
      </c>
      <c r="D12" s="28">
        <v>4</v>
      </c>
      <c r="E12" s="31">
        <f>ROUND($D12*100000/'численность населения'!$C6,1)</f>
        <v>9.3</v>
      </c>
      <c r="F12" s="36">
        <f t="shared" si="0"/>
        <v>-83.99311531841653</v>
      </c>
      <c r="G12" s="28">
        <v>33</v>
      </c>
      <c r="H12" s="31">
        <f>($G12*100000)/'численность населения'!$B6</f>
        <v>76.66573738500139</v>
      </c>
      <c r="I12" s="28">
        <v>46</v>
      </c>
      <c r="J12" s="31">
        <f>($I12*100000)/'численность населения'!$C6</f>
        <v>107.13370752497846</v>
      </c>
      <c r="K12" s="36">
        <f t="shared" si="1"/>
        <v>39.74131232439918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37</v>
      </c>
      <c r="C13" s="31">
        <f>ROUND($B13*100000/'численность населения'!$B7,1)</f>
        <v>59.9</v>
      </c>
      <c r="D13" s="28">
        <v>42</v>
      </c>
      <c r="E13" s="31">
        <f>ROUND($D13*100000/'численность населения'!$C7,1)</f>
        <v>66.8</v>
      </c>
      <c r="F13" s="36">
        <f t="shared" si="0"/>
        <v>11.519198664440733</v>
      </c>
      <c r="G13" s="28">
        <v>124</v>
      </c>
      <c r="H13" s="31">
        <f>($G13*100000)/'численность населения'!$B7</f>
        <v>200.8520012310284</v>
      </c>
      <c r="I13" s="28">
        <v>93</v>
      </c>
      <c r="J13" s="31">
        <f>($I13*100000)/'численность населения'!$C7</f>
        <v>147.84903500683603</v>
      </c>
      <c r="K13" s="36">
        <f t="shared" si="1"/>
        <v>-26.38906553050777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18</v>
      </c>
      <c r="C14" s="31">
        <f>ROUND($B14*100000/'численность населения'!$B8,1)</f>
        <v>42</v>
      </c>
      <c r="D14" s="28">
        <v>15</v>
      </c>
      <c r="E14" s="31">
        <f>ROUND($D14*100000/'численность населения'!$C8,1)</f>
        <v>34.7</v>
      </c>
      <c r="F14" s="36">
        <f t="shared" si="0"/>
        <v>-17.380952380952376</v>
      </c>
      <c r="G14" s="28">
        <v>9</v>
      </c>
      <c r="H14" s="31">
        <f>($G14*100000)/'численность населения'!$B8</f>
        <v>20.98929545931575</v>
      </c>
      <c r="I14" s="28">
        <v>11</v>
      </c>
      <c r="J14" s="31">
        <f>($I14*100000)/'численность населения'!$C8</f>
        <v>25.48301904276514</v>
      </c>
      <c r="K14" s="36">
        <f t="shared" si="1"/>
        <v>21.40959705941405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42</v>
      </c>
      <c r="C15" s="31">
        <f>ROUND($B15*100000/'численность населения'!$B9,1)</f>
        <v>74.6</v>
      </c>
      <c r="D15" s="28">
        <v>29</v>
      </c>
      <c r="E15" s="31">
        <f>ROUND($D15*100000/'численность населения'!$C9,1)</f>
        <v>47.9</v>
      </c>
      <c r="F15" s="36">
        <f t="shared" si="0"/>
        <v>-35.79088471849865</v>
      </c>
      <c r="G15" s="28">
        <v>18</v>
      </c>
      <c r="H15" s="31">
        <f>($G15*100000)/'численность населения'!$B9</f>
        <v>31.98180590597349</v>
      </c>
      <c r="I15" s="28">
        <v>22</v>
      </c>
      <c r="J15" s="31">
        <f>($I15*100000)/'численность населения'!$C9</f>
        <v>36.32281072513538</v>
      </c>
      <c r="K15" s="36">
        <f t="shared" si="1"/>
        <v>13.573357401781644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30" t="s">
        <v>27</v>
      </c>
      <c r="B16" s="28">
        <v>96</v>
      </c>
      <c r="C16" s="31">
        <f>ROUND($B16*100000/'численность населения'!$B10,1)</f>
        <v>35.9</v>
      </c>
      <c r="D16" s="28">
        <v>120</v>
      </c>
      <c r="E16" s="31">
        <f>ROUND($D16*100000/'численность населения'!$C10,1)</f>
        <v>44.5</v>
      </c>
      <c r="F16" s="36">
        <f t="shared" si="0"/>
        <v>23.955431754874656</v>
      </c>
      <c r="G16" s="28">
        <v>174</v>
      </c>
      <c r="H16" s="31">
        <f>($G16*100000)/'численность населения'!$B10</f>
        <v>65.11366825708673</v>
      </c>
      <c r="I16" s="28">
        <v>186</v>
      </c>
      <c r="J16" s="31">
        <f>($I16*100000)/'численность населения'!$C10</f>
        <v>68.97804940460077</v>
      </c>
      <c r="K16" s="36">
        <f t="shared" si="1"/>
        <v>5.93482328818643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30" t="s">
        <v>9</v>
      </c>
      <c r="B17" s="28">
        <v>309</v>
      </c>
      <c r="C17" s="31">
        <f>ROUND($B17*100000/'численность населения'!$B11,1)</f>
        <v>91.8</v>
      </c>
      <c r="D17" s="28">
        <v>330</v>
      </c>
      <c r="E17" s="31">
        <f>ROUND($D17*100000/'численность населения'!$C11,1)</f>
        <v>95.7</v>
      </c>
      <c r="F17" s="36">
        <f t="shared" si="0"/>
        <v>4.248366013071902</v>
      </c>
      <c r="G17" s="28">
        <v>147</v>
      </c>
      <c r="H17" s="31">
        <f>($G17*100000)/'численность населения'!$B11</f>
        <v>43.67473906571711</v>
      </c>
      <c r="I17" s="28">
        <v>180</v>
      </c>
      <c r="J17" s="31">
        <f>($I17*100000)/'численность населения'!$C11</f>
        <v>52.21265634789873</v>
      </c>
      <c r="K17" s="36">
        <f t="shared" si="1"/>
        <v>19.548868441628613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42</v>
      </c>
      <c r="C18" s="31">
        <f>ROUND($B18*100000/'численность населения'!$B12,1)</f>
        <v>33.4</v>
      </c>
      <c r="D18" s="28">
        <v>28</v>
      </c>
      <c r="E18" s="31">
        <f>ROUND($D18*100000/'численность населения'!$C12,1)</f>
        <v>22.3</v>
      </c>
      <c r="F18" s="36">
        <f t="shared" si="0"/>
        <v>-33.23353293413173</v>
      </c>
      <c r="G18" s="28">
        <v>95</v>
      </c>
      <c r="H18" s="31">
        <f>($G18*100000)/'численность населения'!$B12</f>
        <v>75.63152321887763</v>
      </c>
      <c r="I18" s="28">
        <v>73</v>
      </c>
      <c r="J18" s="31">
        <f>($I18*100000)/'численность населения'!$C12</f>
        <v>58.22857507497926</v>
      </c>
      <c r="K18" s="36">
        <f t="shared" si="1"/>
        <v>-23.010178035862424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17</v>
      </c>
      <c r="C19" s="31">
        <f>ROUND($B19*100000/'численность населения'!$B13,1)</f>
        <v>41.5</v>
      </c>
      <c r="D19" s="28">
        <v>12</v>
      </c>
      <c r="E19" s="31">
        <f>ROUND($D19*100000/'численность населения'!$C13,1)</f>
        <v>29.3</v>
      </c>
      <c r="F19" s="36">
        <f t="shared" si="0"/>
        <v>-29.397590361445783</v>
      </c>
      <c r="G19" s="28">
        <v>7</v>
      </c>
      <c r="H19" s="31">
        <f>($G19*100000)/'численность населения'!$B13</f>
        <v>17.071921566714632</v>
      </c>
      <c r="I19" s="28">
        <v>9</v>
      </c>
      <c r="J19" s="31">
        <f>($I19*100000)/'численность населения'!$C13</f>
        <v>21.974265693288082</v>
      </c>
      <c r="K19" s="36">
        <f t="shared" si="1"/>
        <v>28.71583088884159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30" t="s">
        <v>12</v>
      </c>
      <c r="B20" s="28">
        <v>3</v>
      </c>
      <c r="C20" s="31">
        <f>ROUND($B20*100000/'численность населения'!$B14,1)</f>
        <v>17</v>
      </c>
      <c r="D20" s="28">
        <v>0</v>
      </c>
      <c r="E20" s="31">
        <f>ROUND($D20*100000/'численность населения'!$C14,1)</f>
        <v>0</v>
      </c>
      <c r="F20" s="36">
        <f t="shared" si="0"/>
        <v>-100</v>
      </c>
      <c r="G20" s="28">
        <v>2</v>
      </c>
      <c r="H20" s="31">
        <f>($G20*100000)/'численность населения'!$B14</f>
        <v>11.362990739162548</v>
      </c>
      <c r="I20" s="28">
        <v>0</v>
      </c>
      <c r="J20" s="31">
        <f>($I20*100000)/'численность населения'!$C14</f>
        <v>0</v>
      </c>
      <c r="K20" s="36">
        <f t="shared" si="1"/>
        <v>-100.00000000000001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12</v>
      </c>
      <c r="C21" s="31">
        <f>ROUND($B21*100000/'численность населения'!$B15,1)</f>
        <v>33.3</v>
      </c>
      <c r="D21" s="28">
        <v>14</v>
      </c>
      <c r="E21" s="31">
        <f>ROUND($D21*100000/'численность населения'!$C15,1)</f>
        <v>38.3</v>
      </c>
      <c r="F21" s="36">
        <f t="shared" si="0"/>
        <v>15.015015015015017</v>
      </c>
      <c r="G21" s="28">
        <v>6</v>
      </c>
      <c r="H21" s="31">
        <f>($G21*100000)/'численность населения'!$B15</f>
        <v>16.62971175166297</v>
      </c>
      <c r="I21" s="28">
        <v>12</v>
      </c>
      <c r="J21" s="31">
        <f>($I21*100000)/'численность населения'!$C15</f>
        <v>32.849712565015054</v>
      </c>
      <c r="K21" s="36">
        <f t="shared" si="1"/>
        <v>97.53627155762386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30" t="s">
        <v>14</v>
      </c>
      <c r="B22" s="28">
        <v>42</v>
      </c>
      <c r="C22" s="31">
        <f>ROUND($B22*100000/'численность населения'!$B16,1)</f>
        <v>86.8</v>
      </c>
      <c r="D22" s="28">
        <v>37</v>
      </c>
      <c r="E22" s="31">
        <f>ROUND($D22*100000/'численность населения'!$C16,1)</f>
        <v>76.2</v>
      </c>
      <c r="F22" s="36">
        <f t="shared" si="0"/>
        <v>-12.211981566820272</v>
      </c>
      <c r="G22" s="28">
        <v>46</v>
      </c>
      <c r="H22" s="31">
        <f>($G22*100000)/'численность населения'!$B16</f>
        <v>95.06882155995535</v>
      </c>
      <c r="I22" s="28">
        <v>35</v>
      </c>
      <c r="J22" s="31">
        <f>($I22*100000)/'численность населения'!$C16</f>
        <v>72.03424713921133</v>
      </c>
      <c r="K22" s="36">
        <f t="shared" si="1"/>
        <v>-24.229367780915656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6</v>
      </c>
      <c r="C23" s="31">
        <f>ROUND($B23*100000/'численность населения'!$B17,1)</f>
        <v>16.8</v>
      </c>
      <c r="D23" s="28">
        <v>5</v>
      </c>
      <c r="E23" s="31">
        <f>ROUND($D23*100000/'численность населения'!$C17,1)</f>
        <v>13.9</v>
      </c>
      <c r="F23" s="36">
        <f t="shared" si="0"/>
        <v>-17.261904761904766</v>
      </c>
      <c r="G23" s="28">
        <v>0</v>
      </c>
      <c r="H23" s="31">
        <f>($G23*100000)/'численность населения'!$B17</f>
        <v>0</v>
      </c>
      <c r="I23" s="28">
        <v>2</v>
      </c>
      <c r="J23" s="31">
        <f>($I23*100000)/'численность населения'!$C17</f>
        <v>5.567153792623521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103</v>
      </c>
      <c r="C24" s="31">
        <f>ROUND($B24*100000/'численность населения'!$B18,1)</f>
        <v>84.7</v>
      </c>
      <c r="D24" s="28">
        <v>102</v>
      </c>
      <c r="E24" s="31">
        <f>ROUND($D24*100000/'численность населения'!$C18,1)</f>
        <v>83.3</v>
      </c>
      <c r="F24" s="36">
        <f t="shared" si="0"/>
        <v>-1.6528925619834778</v>
      </c>
      <c r="G24" s="28">
        <v>49</v>
      </c>
      <c r="H24" s="31">
        <f>($G24*100000)/'численность населения'!$B18</f>
        <v>40.29373309102272</v>
      </c>
      <c r="I24" s="28">
        <v>40</v>
      </c>
      <c r="J24" s="31">
        <f>($I24*100000)/'численность населения'!$C18</f>
        <v>32.6797385620915</v>
      </c>
      <c r="K24" s="36">
        <f t="shared" si="1"/>
        <v>-18.89622515672937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21</v>
      </c>
      <c r="C25" s="31">
        <f>ROUND($B25*100000/'численность населения'!$B19,1)</f>
        <v>64.9</v>
      </c>
      <c r="D25" s="28">
        <v>23</v>
      </c>
      <c r="E25" s="31">
        <f>ROUND($D25*100000/'численность населения'!$C19,1)</f>
        <v>72.2</v>
      </c>
      <c r="F25" s="36">
        <f t="shared" si="0"/>
        <v>11.248073959938361</v>
      </c>
      <c r="G25" s="28">
        <v>2</v>
      </c>
      <c r="H25" s="31">
        <f>($G25*100000)/'численность населения'!$B19</f>
        <v>6.183718269795628</v>
      </c>
      <c r="I25" s="28">
        <v>2</v>
      </c>
      <c r="J25" s="31">
        <f>($I25*100000)/'численность населения'!$C19</f>
        <v>6.278843437038898</v>
      </c>
      <c r="K25" s="36">
        <f t="shared" si="1"/>
        <v>1.5383166420745304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30" t="s">
        <v>18</v>
      </c>
      <c r="B26" s="28">
        <v>12</v>
      </c>
      <c r="C26" s="31">
        <f>ROUND($B26*100000/'численность населения'!$B20,1)</f>
        <v>40.3</v>
      </c>
      <c r="D26" s="28">
        <v>11</v>
      </c>
      <c r="E26" s="31">
        <f>ROUND($D26*100000/'численность населения'!$C20,1)</f>
        <v>42.8</v>
      </c>
      <c r="F26" s="36">
        <f t="shared" si="0"/>
        <v>6.20347394540943</v>
      </c>
      <c r="G26" s="28">
        <v>0</v>
      </c>
      <c r="H26" s="31">
        <f>($G26*100000)/'численность населения'!$B20</f>
        <v>0</v>
      </c>
      <c r="I26" s="28">
        <v>1</v>
      </c>
      <c r="J26" s="31">
        <f>($I26*100000)/'численность населения'!$C20</f>
        <v>3.8881760566118433</v>
      </c>
      <c r="K26" s="36">
        <v>100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5</v>
      </c>
      <c r="C27" s="31">
        <f>ROUND($B27*100000/'численность населения'!$B21,1)</f>
        <v>25.1</v>
      </c>
      <c r="D27" s="28">
        <v>3</v>
      </c>
      <c r="E27" s="31">
        <f>ROUND($D27*100000/'численность населения'!$C21,1)</f>
        <v>15.2</v>
      </c>
      <c r="F27" s="36">
        <f t="shared" si="0"/>
        <v>-39.442231075697215</v>
      </c>
      <c r="G27" s="28">
        <v>2</v>
      </c>
      <c r="H27" s="31">
        <f>($G27*100000)/'численность населения'!$B21</f>
        <v>10.054293183189221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28</v>
      </c>
      <c r="C28" s="31">
        <f>ROUND($B28*100000/'численность населения'!$B22,1)</f>
        <v>116.3</v>
      </c>
      <c r="D28" s="28">
        <v>17</v>
      </c>
      <c r="E28" s="31">
        <f>ROUND($D28*100000/'численность населения'!$C22,1)</f>
        <v>72.2</v>
      </c>
      <c r="F28" s="36">
        <f t="shared" si="0"/>
        <v>-37.919174548581246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30" t="s">
        <v>21</v>
      </c>
      <c r="B29" s="28">
        <v>7</v>
      </c>
      <c r="C29" s="31">
        <f>ROUND($B29*100000/'численность населения'!$B23,1)</f>
        <v>23.5</v>
      </c>
      <c r="D29" s="28">
        <v>9</v>
      </c>
      <c r="E29" s="31">
        <f>ROUND($D29*100000/'численность населения'!$C23,1)</f>
        <v>30.3</v>
      </c>
      <c r="F29" s="36">
        <f t="shared" si="0"/>
        <v>28.936170212765962</v>
      </c>
      <c r="G29" s="28">
        <v>1</v>
      </c>
      <c r="H29" s="31">
        <f>($G29*100000)/'численность населения'!$B23</f>
        <v>3.3580711239464054</v>
      </c>
      <c r="I29" s="28">
        <v>2</v>
      </c>
      <c r="J29" s="31">
        <f>($I29*100000)/'численность населения'!$C23</f>
        <v>6.743543057522422</v>
      </c>
      <c r="K29" s="36">
        <f t="shared" si="1"/>
        <v>100.81596870996019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26</v>
      </c>
      <c r="C30" s="31">
        <f>ROUND($B30*100000/'численность населения'!$B24,1)</f>
        <v>58.6</v>
      </c>
      <c r="D30" s="28">
        <v>22</v>
      </c>
      <c r="E30" s="31">
        <f>ROUND($D30*100000/'численность населения'!$C24,1)</f>
        <v>49</v>
      </c>
      <c r="F30" s="36">
        <f t="shared" si="0"/>
        <v>-16.382252559726965</v>
      </c>
      <c r="G30" s="28">
        <v>8</v>
      </c>
      <c r="H30" s="31">
        <f>($G30*100000)/'численность населения'!$B24</f>
        <v>18.01761221594108</v>
      </c>
      <c r="I30" s="28">
        <v>5</v>
      </c>
      <c r="J30" s="31">
        <f>($I30*100000)/'численность населения'!$C24</f>
        <v>11.145786892554614</v>
      </c>
      <c r="K30" s="36">
        <f t="shared" si="1"/>
        <v>-38.13948952296032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1014</v>
      </c>
      <c r="C31" s="25">
        <f>ROUND(B31*100000/'численность населения'!B25,1)</f>
        <v>63.2</v>
      </c>
      <c r="D31" s="13">
        <f>SUM($D9:$D30)</f>
        <v>972</v>
      </c>
      <c r="E31" s="14">
        <f>ROUND($D31*100000/'численность населения'!$C25,1)</f>
        <v>60</v>
      </c>
      <c r="F31" s="36">
        <f t="shared" si="0"/>
        <v>-5.06329113924051</v>
      </c>
      <c r="G31" s="37">
        <f>SUM($G9:$G30)</f>
        <v>902</v>
      </c>
      <c r="H31" s="14">
        <f>($G31*100000)/'численность населения'!$B25</f>
        <v>56.21121457353636</v>
      </c>
      <c r="I31" s="13">
        <f>SUM($I9:$I30)</f>
        <v>931</v>
      </c>
      <c r="J31" s="14">
        <f>($I31*100000)/'численность населения'!$C25</f>
        <v>57.48989604270678</v>
      </c>
      <c r="K31" s="36">
        <f t="shared" si="1"/>
        <v>2.274780004081982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39" t="s">
        <v>33</v>
      </c>
      <c r="B34" s="40"/>
      <c r="C34" s="40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0"/>
      <c r="B35" s="40"/>
      <c r="C35" s="40"/>
      <c r="D35" s="26"/>
      <c r="E35" s="26"/>
      <c r="F35" s="26"/>
      <c r="G35" s="26"/>
      <c r="H35" s="26"/>
      <c r="I35" s="47" t="s">
        <v>29</v>
      </c>
      <c r="J35" s="47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0"/>
      <c r="B36" s="40"/>
      <c r="C36" s="40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  <row r="2167" s="2" customFormat="1" ht="12"/>
    <row r="2168" s="2" customFormat="1" ht="12"/>
    <row r="2169" s="2" customFormat="1" ht="12"/>
    <row r="2170" s="2" customFormat="1" ht="12"/>
    <row r="2171" s="2" customFormat="1" ht="12"/>
    <row r="2172" s="2" customFormat="1" ht="12"/>
    <row r="2173" s="2" customFormat="1" ht="12"/>
    <row r="2174" s="2" customFormat="1" ht="12"/>
    <row r="2175" s="2" customFormat="1" ht="12"/>
    <row r="2176" s="2" customFormat="1" ht="12"/>
    <row r="2177" s="2" customFormat="1" ht="12"/>
    <row r="2178" s="2" customFormat="1" ht="12"/>
    <row r="2179" s="2" customFormat="1" ht="12"/>
    <row r="2180" s="2" customFormat="1" ht="12"/>
    <row r="2181" s="2" customFormat="1" ht="12"/>
    <row r="2182" s="2" customFormat="1" ht="12"/>
    <row r="2183" s="2" customFormat="1" ht="12"/>
    <row r="2184" s="2" customFormat="1" ht="12"/>
    <row r="2185" s="2" customFormat="1" ht="12"/>
    <row r="2186" s="2" customFormat="1" ht="12"/>
    <row r="2187" s="2" customFormat="1" ht="12"/>
    <row r="2188" s="2" customFormat="1" ht="12"/>
    <row r="2189" s="2" customFormat="1" ht="12"/>
    <row r="2190" s="2" customFormat="1" ht="12"/>
    <row r="2191" s="2" customFormat="1" ht="12"/>
    <row r="2192" s="2" customFormat="1" ht="12"/>
    <row r="2193" s="2" customFormat="1" ht="12"/>
    <row r="2194" s="2" customFormat="1" ht="12"/>
    <row r="2195" s="2" customFormat="1" ht="12"/>
    <row r="2196" s="2" customFormat="1" ht="12"/>
    <row r="2197" s="2" customFormat="1" ht="12"/>
    <row r="2198" s="2" customFormat="1" ht="12"/>
    <row r="2199" s="2" customFormat="1" ht="12"/>
    <row r="2200" s="2" customFormat="1" ht="12"/>
    <row r="2201" s="2" customFormat="1" ht="12"/>
    <row r="2202" s="2" customFormat="1" ht="12"/>
    <row r="2203" s="2" customFormat="1" ht="12"/>
    <row r="2204" s="2" customFormat="1" ht="12"/>
    <row r="2205" s="2" customFormat="1" ht="12"/>
    <row r="2206" s="2" customFormat="1" ht="12"/>
    <row r="2207" s="2" customFormat="1" ht="12"/>
    <row r="2208" s="2" customFormat="1" ht="12"/>
    <row r="2209" s="2" customFormat="1" ht="12"/>
    <row r="2210" s="2" customFormat="1" ht="12"/>
    <row r="2211" s="2" customFormat="1" ht="12"/>
    <row r="2212" s="2" customFormat="1" ht="12"/>
    <row r="2213" s="2" customFormat="1" ht="12"/>
    <row r="2214" s="2" customFormat="1" ht="12"/>
    <row r="2215" s="2" customFormat="1" ht="12"/>
    <row r="2216" s="2" customFormat="1" ht="12"/>
    <row r="2217" s="2" customFormat="1" ht="12"/>
    <row r="2218" s="2" customFormat="1" ht="12"/>
    <row r="2219" s="2" customFormat="1" ht="12"/>
    <row r="2220" s="2" customFormat="1" ht="12"/>
    <row r="2221" s="2" customFormat="1" ht="12"/>
    <row r="2222" s="2" customFormat="1" ht="12"/>
    <row r="2223" s="2" customFormat="1" ht="12"/>
    <row r="2224" s="2" customFormat="1" ht="12"/>
    <row r="2225" s="2" customFormat="1" ht="12"/>
    <row r="2226" s="2" customFormat="1" ht="12"/>
    <row r="2227" s="2" customFormat="1" ht="12"/>
    <row r="2228" s="2" customFormat="1" ht="12"/>
    <row r="2229" s="2" customFormat="1" ht="12"/>
    <row r="2230" s="2" customFormat="1" ht="12"/>
    <row r="2231" s="2" customFormat="1" ht="12"/>
    <row r="2232" s="2" customFormat="1" ht="12"/>
    <row r="2233" s="2" customFormat="1" ht="12"/>
    <row r="2234" s="2" customFormat="1" ht="12"/>
    <row r="2235" s="2" customFormat="1" ht="12"/>
    <row r="2236" s="2" customFormat="1" ht="12"/>
    <row r="2237" s="2" customFormat="1" ht="12"/>
    <row r="2238" s="2" customFormat="1" ht="12"/>
    <row r="2239" s="2" customFormat="1" ht="12"/>
    <row r="2240" s="2" customFormat="1" ht="12"/>
    <row r="2241" s="2" customFormat="1" ht="12"/>
    <row r="2242" s="2" customFormat="1" ht="12"/>
    <row r="2243" s="2" customFormat="1" ht="12"/>
    <row r="2244" s="2" customFormat="1" ht="12"/>
    <row r="2245" s="2" customFormat="1" ht="12"/>
    <row r="2246" s="2" customFormat="1" ht="12"/>
    <row r="2247" s="2" customFormat="1" ht="12"/>
    <row r="2248" s="2" customFormat="1" ht="12"/>
    <row r="2249" s="2" customFormat="1" ht="12"/>
    <row r="2250" s="2" customFormat="1" ht="12"/>
    <row r="2251" s="2" customFormat="1" ht="12"/>
    <row r="2252" s="2" customFormat="1" ht="12"/>
    <row r="2253" s="2" customFormat="1" ht="12"/>
    <row r="2254" s="2" customFormat="1" ht="12"/>
    <row r="2255" s="2" customFormat="1" ht="12"/>
    <row r="2256" s="2" customFormat="1" ht="12"/>
    <row r="2257" s="2" customFormat="1" ht="12"/>
    <row r="2258" s="2" customFormat="1" ht="12"/>
    <row r="2259" s="2" customFormat="1" ht="12"/>
    <row r="2260" s="2" customFormat="1" ht="12"/>
    <row r="2261" s="2" customFormat="1" ht="12"/>
    <row r="2262" s="2" customFormat="1" ht="12"/>
    <row r="2263" s="2" customFormat="1" ht="12"/>
    <row r="2264" s="2" customFormat="1" ht="12"/>
    <row r="2265" s="2" customFormat="1" ht="12"/>
    <row r="2266" s="2" customFormat="1" ht="12"/>
    <row r="2267" s="2" customFormat="1" ht="12"/>
    <row r="2268" s="2" customFormat="1" ht="12"/>
    <row r="2269" s="2" customFormat="1" ht="12"/>
    <row r="2270" s="2" customFormat="1" ht="12"/>
    <row r="2271" s="2" customFormat="1" ht="12"/>
    <row r="2272" s="2" customFormat="1" ht="12"/>
    <row r="2273" s="2" customFormat="1" ht="12"/>
    <row r="2274" s="2" customFormat="1" ht="12"/>
    <row r="2275" s="2" customFormat="1" ht="12"/>
    <row r="2276" s="2" customFormat="1" ht="12"/>
    <row r="2277" s="2" customFormat="1" ht="12"/>
    <row r="2278" s="2" customFormat="1" ht="12"/>
    <row r="2279" s="2" customFormat="1" ht="12"/>
    <row r="2280" s="2" customFormat="1" ht="12"/>
    <row r="2281" s="2" customFormat="1" ht="12"/>
    <row r="2282" s="2" customFormat="1" ht="12"/>
    <row r="2283" s="2" customFormat="1" ht="12"/>
    <row r="2284" s="2" customFormat="1" ht="12"/>
    <row r="2285" s="2" customFormat="1" ht="12"/>
    <row r="2286" s="2" customFormat="1" ht="12"/>
    <row r="2287" s="2" customFormat="1" ht="12"/>
    <row r="2288" s="2" customFormat="1" ht="12"/>
    <row r="2289" s="2" customFormat="1" ht="12"/>
    <row r="2290" s="2" customFormat="1" ht="12"/>
    <row r="2291" s="2" customFormat="1" ht="12"/>
    <row r="2292" s="2" customFormat="1" ht="12"/>
    <row r="2293" s="2" customFormat="1" ht="12"/>
    <row r="2294" s="2" customFormat="1" ht="12"/>
    <row r="2295" s="2" customFormat="1" ht="12"/>
    <row r="2296" s="2" customFormat="1" ht="12"/>
    <row r="2297" s="2" customFormat="1" ht="12"/>
    <row r="2298" s="2" customFormat="1" ht="12"/>
    <row r="2299" s="2" customFormat="1" ht="12"/>
    <row r="2300" s="2" customFormat="1" ht="12"/>
    <row r="2301" s="2" customFormat="1" ht="12"/>
    <row r="2302" s="2" customFormat="1" ht="12"/>
    <row r="2303" s="2" customFormat="1" ht="12"/>
    <row r="2304" s="2" customFormat="1" ht="12"/>
    <row r="2305" s="2" customFormat="1" ht="12"/>
    <row r="2306" s="2" customFormat="1" ht="12"/>
    <row r="2307" s="2" customFormat="1" ht="12"/>
    <row r="2308" s="2" customFormat="1" ht="12"/>
    <row r="2309" s="2" customFormat="1" ht="12"/>
    <row r="2310" s="2" customFormat="1" ht="12"/>
    <row r="2311" s="2" customFormat="1" ht="12"/>
    <row r="2312" s="2" customFormat="1" ht="12"/>
    <row r="2313" s="2" customFormat="1" ht="12"/>
    <row r="2314" s="2" customFormat="1" ht="12"/>
    <row r="2315" s="2" customFormat="1" ht="12"/>
    <row r="2316" s="2" customFormat="1" ht="12"/>
    <row r="2317" s="2" customFormat="1" ht="12"/>
    <row r="2318" s="2" customFormat="1" ht="12"/>
    <row r="2319" s="2" customFormat="1" ht="12"/>
    <row r="2320" s="2" customFormat="1" ht="12"/>
    <row r="2321" s="2" customFormat="1" ht="12"/>
    <row r="2322" s="2" customFormat="1" ht="12"/>
    <row r="2323" s="2" customFormat="1" ht="12"/>
    <row r="2324" s="2" customFormat="1" ht="12"/>
    <row r="2325" s="2" customFormat="1" ht="12"/>
    <row r="2326" s="2" customFormat="1" ht="12"/>
    <row r="2327" s="2" customFormat="1" ht="12"/>
    <row r="2328" s="2" customFormat="1" ht="12"/>
    <row r="2329" s="2" customFormat="1" ht="12"/>
    <row r="2330" s="2" customFormat="1" ht="12"/>
    <row r="2331" s="2" customFormat="1" ht="12"/>
    <row r="2332" s="2" customFormat="1" ht="12"/>
    <row r="2333" s="2" customFormat="1" ht="12"/>
    <row r="2334" s="2" customFormat="1" ht="12"/>
    <row r="2335" s="2" customFormat="1" ht="12"/>
    <row r="2336" s="2" customFormat="1" ht="12"/>
    <row r="2337" s="2" customFormat="1" ht="12"/>
    <row r="2338" s="2" customFormat="1" ht="12"/>
    <row r="2339" s="2" customFormat="1" ht="12"/>
    <row r="2340" s="2" customFormat="1" ht="12"/>
    <row r="2341" s="2" customFormat="1" ht="12"/>
    <row r="2342" s="2" customFormat="1" ht="12"/>
    <row r="2343" s="2" customFormat="1" ht="12"/>
    <row r="2344" s="2" customFormat="1" ht="12"/>
    <row r="2345" s="2" customFormat="1" ht="12"/>
    <row r="2346" s="2" customFormat="1" ht="12"/>
    <row r="2347" s="2" customFormat="1" ht="12"/>
    <row r="2348" s="2" customFormat="1" ht="12"/>
    <row r="2349" s="2" customFormat="1" ht="12"/>
    <row r="2350" s="2" customFormat="1" ht="12"/>
    <row r="2351" s="2" customFormat="1" ht="12"/>
    <row r="2352" s="2" customFormat="1" ht="12"/>
    <row r="2353" s="2" customFormat="1" ht="12"/>
    <row r="2354" s="2" customFormat="1" ht="12"/>
    <row r="2355" s="2" customFormat="1" ht="12"/>
    <row r="2356" s="2" customFormat="1" ht="12"/>
    <row r="2357" s="2" customFormat="1" ht="12"/>
    <row r="2358" s="2" customFormat="1" ht="12"/>
    <row r="2359" s="2" customFormat="1" ht="12"/>
    <row r="2360" s="2" customFormat="1" ht="12"/>
    <row r="2361" s="2" customFormat="1" ht="12"/>
    <row r="2362" s="2" customFormat="1" ht="12"/>
    <row r="2363" s="2" customFormat="1" ht="12"/>
    <row r="2364" s="2" customFormat="1" ht="12"/>
    <row r="2365" s="2" customFormat="1" ht="12"/>
    <row r="2366" s="2" customFormat="1" ht="12"/>
    <row r="2367" s="2" customFormat="1" ht="12"/>
    <row r="2368" s="2" customFormat="1" ht="12"/>
  </sheetData>
  <sheetProtection/>
  <mergeCells count="12">
    <mergeCell ref="B7:C7"/>
    <mergeCell ref="G6:J6"/>
    <mergeCell ref="G7:H7"/>
    <mergeCell ref="A34:C36"/>
    <mergeCell ref="A5:K5"/>
    <mergeCell ref="A4:J4"/>
    <mergeCell ref="I35:J35"/>
    <mergeCell ref="A3:J3"/>
    <mergeCell ref="I7:J7"/>
    <mergeCell ref="B6:E6"/>
    <mergeCell ref="D7:E7"/>
    <mergeCell ref="A6:A8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7" sqref="C27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2018-02-09T07:47:11Z</cp:lastPrinted>
  <dcterms:created xsi:type="dcterms:W3CDTF">2003-07-30T02:22:18Z</dcterms:created>
  <dcterms:modified xsi:type="dcterms:W3CDTF">2018-02-09T07:49:14Z</dcterms:modified>
  <cp:category/>
  <cp:version/>
  <cp:contentType/>
  <cp:contentStatus/>
</cp:coreProperties>
</file>